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Příjezdová hala " sheetId="2" r:id="rId2"/>
    <sheet name="02 - 3.nástupiště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Příjezdová hala '!$C$121:$K$146</definedName>
    <definedName name="_xlnm.Print_Area" localSheetId="1">'01 - Příjezdová hala '!$C$4:$J$76,'01 - Příjezdová hala '!$C$82:$J$103,'01 - Příjezdová hala '!$C$109:$K$146</definedName>
    <definedName name="_xlnm.Print_Titles" localSheetId="1">'01 - Příjezdová hala '!$121:$121</definedName>
    <definedName name="_xlnm._FilterDatabase" localSheetId="2" hidden="1">'02 - 3.nástupiště'!$C$121:$K$146</definedName>
    <definedName name="_xlnm.Print_Area" localSheetId="2">'02 - 3.nástupiště'!$C$4:$J$76,'02 - 3.nástupiště'!$C$82:$J$103,'02 - 3.nástupiště'!$C$109:$K$146</definedName>
    <definedName name="_xlnm.Print_Titles" localSheetId="2">'02 - 3.nástupiště'!$121:$121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4"/>
  <c r="BH144"/>
  <c r="BG144"/>
  <c r="BF144"/>
  <c r="T144"/>
  <c r="T143"/>
  <c r="T142"/>
  <c r="R144"/>
  <c r="R143"/>
  <c r="R142"/>
  <c r="P144"/>
  <c r="P143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R127"/>
  <c r="P127"/>
  <c r="BI125"/>
  <c r="BH125"/>
  <c r="BG125"/>
  <c r="BF125"/>
  <c r="T125"/>
  <c r="R125"/>
  <c r="P125"/>
  <c r="F116"/>
  <c r="E114"/>
  <c r="F89"/>
  <c r="E87"/>
  <c r="J24"/>
  <c r="E24"/>
  <c r="J92"/>
  <c r="J23"/>
  <c r="J21"/>
  <c r="E21"/>
  <c r="J118"/>
  <c r="J20"/>
  <c r="J18"/>
  <c r="E18"/>
  <c r="F119"/>
  <c r="J17"/>
  <c r="J15"/>
  <c r="E15"/>
  <c r="F91"/>
  <c r="J14"/>
  <c r="J12"/>
  <c r="J89"/>
  <c r="E7"/>
  <c r="E112"/>
  <c i="1" r="AY95"/>
  <c i="2" r="J37"/>
  <c r="J36"/>
  <c r="J35"/>
  <c i="1" r="AX95"/>
  <c i="2" r="BI144"/>
  <c r="BH144"/>
  <c r="BG144"/>
  <c r="BF144"/>
  <c r="T144"/>
  <c r="T143"/>
  <c r="T142"/>
  <c r="R144"/>
  <c r="R143"/>
  <c r="R142"/>
  <c r="P144"/>
  <c r="P143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R127"/>
  <c r="P127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91"/>
  <c r="J14"/>
  <c r="J12"/>
  <c r="J89"/>
  <c r="E7"/>
  <c r="E85"/>
  <c i="1" r="L90"/>
  <c r="AM90"/>
  <c r="AM89"/>
  <c r="L89"/>
  <c r="AM87"/>
  <c r="L87"/>
  <c r="L85"/>
  <c r="L84"/>
  <c i="2" r="BK137"/>
  <c r="J144"/>
  <c i="3" r="J139"/>
  <c i="2" r="BK139"/>
  <c i="3" r="J137"/>
  <c r="BK127"/>
  <c i="2" r="BK127"/>
  <c r="F35"/>
  <c r="F34"/>
  <c i="1" r="AS94"/>
  <c i="2" r="F36"/>
  <c r="BK144"/>
  <c i="3" r="J127"/>
  <c i="2" r="J132"/>
  <c i="3" r="J144"/>
  <c i="2" r="BK134"/>
  <c r="J34"/>
  <c r="BK125"/>
  <c i="3" r="J134"/>
  <c r="J132"/>
  <c i="2" r="J134"/>
  <c r="J127"/>
  <c i="3" r="BK132"/>
  <c i="2" r="J139"/>
  <c r="F37"/>
  <c r="J125"/>
  <c i="3" r="BK139"/>
  <c r="BK137"/>
  <c i="2" r="BK132"/>
  <c i="3" r="BK125"/>
  <c r="BK144"/>
  <c i="2" r="J137"/>
  <c i="3" r="BK134"/>
  <c r="J125"/>
  <c i="2" l="1" r="BK124"/>
  <c r="J124"/>
  <c r="J98"/>
  <c r="R124"/>
  <c r="R123"/>
  <c r="P131"/>
  <c r="P130"/>
  <c r="P124"/>
  <c r="P123"/>
  <c i="3" r="BK124"/>
  <c r="J124"/>
  <c r="J98"/>
  <c r="R124"/>
  <c r="R123"/>
  <c r="P131"/>
  <c r="P130"/>
  <c i="2" r="T124"/>
  <c r="T123"/>
  <c r="T131"/>
  <c r="T130"/>
  <c i="3" r="P124"/>
  <c r="P123"/>
  <c r="P122"/>
  <c i="1" r="AU96"/>
  <c i="3" r="BK131"/>
  <c r="BK130"/>
  <c r="J130"/>
  <c r="J99"/>
  <c r="R131"/>
  <c r="R130"/>
  <c i="2" r="BK131"/>
  <c r="R131"/>
  <c r="R130"/>
  <c r="R122"/>
  <c i="3" r="T124"/>
  <c r="T123"/>
  <c r="T131"/>
  <c r="T130"/>
  <c i="2" r="BK143"/>
  <c r="J143"/>
  <c r="J102"/>
  <c i="3" r="BK143"/>
  <c r="J143"/>
  <c r="J102"/>
  <c i="2" r="P122"/>
  <c i="1" r="AU95"/>
  <c i="2" r="T122"/>
  <c r="J131"/>
  <c r="J100"/>
  <c r="BK123"/>
  <c r="J123"/>
  <c r="J97"/>
  <c r="BK142"/>
  <c r="J142"/>
  <c r="J101"/>
  <c i="3" r="J91"/>
  <c r="F118"/>
  <c r="F92"/>
  <c r="BE125"/>
  <c r="BE127"/>
  <c r="BE134"/>
  <c r="BE144"/>
  <c r="E85"/>
  <c r="J116"/>
  <c r="J119"/>
  <c r="BE132"/>
  <c r="BE137"/>
  <c r="BE139"/>
  <c i="2" r="BE125"/>
  <c i="1" r="AW95"/>
  <c i="2" r="BE139"/>
  <c i="1" r="BB95"/>
  <c i="2" r="BE134"/>
  <c r="BE127"/>
  <c r="BE132"/>
  <c r="BE144"/>
  <c i="1" r="BA95"/>
  <c i="2" r="J91"/>
  <c r="J92"/>
  <c r="E112"/>
  <c r="J116"/>
  <c r="F118"/>
  <c r="F119"/>
  <c r="BE137"/>
  <c i="1" r="BC95"/>
  <c r="BD95"/>
  <c i="3" r="F37"/>
  <c i="1" r="BD96"/>
  <c r="BD94"/>
  <c r="W33"/>
  <c i="3" r="F35"/>
  <c i="1" r="BB96"/>
  <c r="BB94"/>
  <c r="W31"/>
  <c i="3" r="J34"/>
  <c i="1" r="AW96"/>
  <c r="AU94"/>
  <c i="3" r="F36"/>
  <c i="1" r="BC96"/>
  <c r="BC94"/>
  <c r="W32"/>
  <c i="3" r="F34"/>
  <c i="1" r="BA96"/>
  <c r="BA94"/>
  <c r="W30"/>
  <c i="3" l="1" r="T122"/>
  <c r="R122"/>
  <c r="BK123"/>
  <c r="J123"/>
  <c r="J97"/>
  <c r="J131"/>
  <c r="J100"/>
  <c r="BK142"/>
  <c r="J142"/>
  <c r="J101"/>
  <c i="2" r="BK130"/>
  <c r="J130"/>
  <c r="J99"/>
  <c r="F33"/>
  <c i="1" r="AZ95"/>
  <c i="3" r="J33"/>
  <c i="1" r="AV96"/>
  <c r="AT96"/>
  <c r="AY94"/>
  <c i="2" r="J33"/>
  <c i="1" r="AV95"/>
  <c r="AT95"/>
  <c i="3" r="F33"/>
  <c i="1" r="AZ96"/>
  <c r="AW94"/>
  <c r="AK30"/>
  <c r="AX94"/>
  <c i="2" l="1" r="BK122"/>
  <c r="J122"/>
  <c i="3" r="BK122"/>
  <c r="J122"/>
  <c r="J96"/>
  <c i="2" r="J96"/>
  <c r="J30"/>
  <c i="1" r="AG95"/>
  <c r="AZ94"/>
  <c r="W29"/>
  <c l="1" r="AN95"/>
  <c i="2" r="J39"/>
  <c i="1" r="AV94"/>
  <c r="AK29"/>
  <c i="3" r="J30"/>
  <c i="1" r="AG96"/>
  <c i="3" l="1" r="J39"/>
  <c i="1" r="AN96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<sst xmlns="http://schemas.openxmlformats.org/spreadsheetml/2006/main">
  <si>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</si>
  <si>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</si>
  <si>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</si>
  <si>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</si>
  <si>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</si>
  <si>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{05d4cf4d-0b07-4e88-a02c-d1606793a24a}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</si>
  <si>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</si>
  <si>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</si>
  <si>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</si>
  <si>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</si>
  <si>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</si>
  <si>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</si>
  <si>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</si>
  <si>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</si>
  <si>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2023_03_16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</si>
  <si>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</si>
  <si>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</si>
  <si>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Liberec - oprava osobních výtahů</t>
  </si>
  <si>
    <t>KSO:</t>
  </si>
  <si>
    <t>CC-CZ:</t>
  </si>
  <si>
    <t>Místo:</t>
  </si>
  <si>
    <t>Liberec</t>
  </si>
  <si>
    <t>Datum:</t>
  </si>
  <si>
    <t>16. 3. 2023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</si>
  <si>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</si>
  <si>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</si>
  <si>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</si>
  <si>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</si>
  <si>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</si>
  <si>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</si>
  <si>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</si>
  <si>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</si>
  <si>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</si>
  <si>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</si>
  <si>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</si>
  <si>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</si>
  <si>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</si>
  <si>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</si>
  <si>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</si>
  <si>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</si>
  <si>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</si>
  <si>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</si>
  <si>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</si>
  <si>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</si>
  <si>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</si>
  <si>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</si>
  <si>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</si>
  <si>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</si>
  <si>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</si>
  <si>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</si>
  <si>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</si>
  <si>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</si>
  <si>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</si>
  <si>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</si>
  <si>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</si>
  <si>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</si>
  <si>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</si>
  <si>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</si>
  <si>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</si>
  <si>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</si>
  <si>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</si>
  <si>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</si>
  <si>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</si>
  <si>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</si>
  <si>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</si>
  <si>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</si>
  <si>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</si>
  <si>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</si>
  <si>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</si>
  <si>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</si>
  <si>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</si>
  <si>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</si>
  <si>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</si>
  <si>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</si>
  <si>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</si>
  <si>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</si>
  <si>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</si>
  <si>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</si>
  <si>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</si>
  <si>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</si>
  <si>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Příjezdová hala </t>
  </si>
  <si>
    <t>STA</t>
  </si>
  <si>
    <t>1</t>
  </si>
  <si>
    <t>{43625600-c2f3-447f-ab0e-aab1f26b526d}</t>
  </si>
  <si>
    <t>2</t>
  </si>
  <si>
    <t>02</t>
  </si>
  <si>
    <t>3.nástupiště</t>
  </si>
  <si>
    <t>{46f56feb-ae14-430c-a72a-2cbcf1e84f16}</t>
  </si>
  <si>
    <t>KRYCÍ LIST SOUPISU PRACÍ</t>
  </si>
  <si>
    <t>Objekt:</t>
  </si>
  <si>
    <t xml:space="preserve">01 - Příjezdová hala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</si>
  <si>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</si>
  <si>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</si>
  <si>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</si>
  <si>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</si>
  <si>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</si>
  <si>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</si>
  <si>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</si>
  <si>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>M - Práce a dodávky M</t>
  </si>
  <si>
    <t xml:space="preserve">    21-M - Elektromontáže</t>
  </si>
  <si>
    <t xml:space="preserve">    VRN1 - Průzkumné, geodetické a projektové práce</t>
  </si>
  <si>
    <t xml:space="preserve">      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</si>
  <si>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</si>
  <si>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</si>
  <si>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</si>
  <si>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</si>
  <si>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</si>
  <si>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</si>
  <si>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</si>
  <si>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</si>
  <si>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</si>
  <si>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</si>
  <si>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</si>
  <si>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</si>
  <si>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</si>
  <si>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</si>
  <si>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</si>
  <si>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</si>
  <si>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</si>
  <si>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</si>
  <si>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</si>
  <si>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1.R</t>
  </si>
  <si>
    <t>Oprava šachty výtahu</t>
  </si>
  <si>
    <t>kpl</t>
  </si>
  <si>
    <t>4</t>
  </si>
  <si>
    <t>-914328332</t>
  </si>
  <si>
    <t>PP</t>
  </si>
  <si>
    <t>M</t>
  </si>
  <si>
    <t>2.R</t>
  </si>
  <si>
    <t>oprava šachty výtahu</t>
  </si>
  <si>
    <t>8</t>
  </si>
  <si>
    <t>-1089986878</t>
  </si>
  <si>
    <t>P</t>
  </si>
  <si>
    <t>Poznámka k položce:_x000d_
veškerý materiál potřebný pro provedení</t>
  </si>
  <si>
    <t>Práce a dodávky M</t>
  </si>
  <si>
    <t>21-M</t>
  </si>
  <si>
    <t>Elektromontáže</t>
  </si>
  <si>
    <t>3.R</t>
  </si>
  <si>
    <t>Oprava silové elektroinstalace</t>
  </si>
  <si>
    <t>-288635273</t>
  </si>
  <si>
    <t>4.R</t>
  </si>
  <si>
    <t>oprava silové elektroinstalace</t>
  </si>
  <si>
    <t>2023019540</t>
  </si>
  <si>
    <t>5</t>
  </si>
  <si>
    <t>5.R</t>
  </si>
  <si>
    <t>Dodávka strojního zařízení výtahu</t>
  </si>
  <si>
    <t>1151817812</t>
  </si>
  <si>
    <t>6</t>
  </si>
  <si>
    <t>6.R</t>
  </si>
  <si>
    <t>dodávka strojního zařízení výtahu</t>
  </si>
  <si>
    <t>-2130742283</t>
  </si>
  <si>
    <t>VRN1</t>
  </si>
  <si>
    <t>Průzkumné, geodetické a projektové práce</t>
  </si>
  <si>
    <t>VRN</t>
  </si>
  <si>
    <t>Vedlejší rozpočtové náklady</t>
  </si>
  <si>
    <t>7</t>
  </si>
  <si>
    <t>7.R</t>
  </si>
  <si>
    <t>Doplňkové činnosti</t>
  </si>
  <si>
    <t>1024</t>
  </si>
  <si>
    <t>-646003830</t>
  </si>
  <si>
    <t>Doplňkové činnosti - PD, statický výpočet, revize, protokol UTZ, úklid</t>
  </si>
  <si>
    <t>Poznámka k položce:_x000d_
PD, statický výpočet, revize, protokol UTZ, úklid</t>
  </si>
  <si>
    <t>02 - 3.nástupiště</t>
  </si>
  <si>
    <t>VRN - Vedlejší rozpočtové náklady</t>
  </si>
  <si>
    <t>1775480475</t>
  </si>
  <si>
    <t>328341570</t>
  </si>
  <si>
    <t>1230721070</t>
  </si>
  <si>
    <t>1532736940</t>
  </si>
  <si>
    <t>-1436353519</t>
  </si>
  <si>
    <t>722150359</t>
  </si>
  <si>
    <t>-855892787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</si>
</sst>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2023_03_16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Liberec - oprava osobních výtahů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Liberec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16. 3. 2023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16.5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Příjezdová hala 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'01 - Příjezdová hala '!P122</f>
        <v>0</v>
      </c>
      <c r="AV95" s="125">
        <f>'01 - Příjezdová hala '!J33</f>
        <v>0</v>
      </c>
      <c r="AW95" s="125">
        <f>'01 - Příjezdová hala '!J34</f>
        <v>0</v>
      </c>
      <c r="AX95" s="125">
        <f>'01 - Příjezdová hala '!J35</f>
        <v>0</v>
      </c>
      <c r="AY95" s="125">
        <f>'01 - Příjezdová hala '!J36</f>
        <v>0</v>
      </c>
      <c r="AZ95" s="125">
        <f>'01 - Příjezdová hala '!F33</f>
        <v>0</v>
      </c>
      <c r="BA95" s="125">
        <f>'01 - Příjezdová hala '!F34</f>
        <v>0</v>
      </c>
      <c r="BB95" s="125">
        <f>'01 - Příjezdová hala '!F35</f>
        <v>0</v>
      </c>
      <c r="BC95" s="125">
        <f>'01 - Příjezdová hala '!F36</f>
        <v>0</v>
      </c>
      <c r="BD95" s="127">
        <f>'01 - Příjezdová hala '!F37</f>
        <v>0</v>
      </c>
      <c r="BE95" s="7"/>
      <c r="BT95" s="128" t="s">
        <v>82</v>
      </c>
      <c r="BV95" s="128" t="s">
        <v>76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7" customFormat="1" ht="16.5" customHeight="1">
      <c r="A96" s="116" t="s">
        <v>78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'02 - 3.nástupiště'!J30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81</v>
      </c>
      <c r="AR96" s="123"/>
      <c r="AS96" s="129">
        <v>0</v>
      </c>
      <c r="AT96" s="130">
        <f>ROUND(SUM(AV96:AW96),2)</f>
        <v>0</v>
      </c>
      <c r="AU96" s="131">
        <f>'02 - 3.nástupiště'!P122</f>
        <v>0</v>
      </c>
      <c r="AV96" s="130">
        <f>'02 - 3.nástupiště'!J33</f>
        <v>0</v>
      </c>
      <c r="AW96" s="130">
        <f>'02 - 3.nástupiště'!J34</f>
        <v>0</v>
      </c>
      <c r="AX96" s="130">
        <f>'02 - 3.nástupiště'!J35</f>
        <v>0</v>
      </c>
      <c r="AY96" s="130">
        <f>'02 - 3.nástupiště'!J36</f>
        <v>0</v>
      </c>
      <c r="AZ96" s="130">
        <f>'02 - 3.nástupiště'!F33</f>
        <v>0</v>
      </c>
      <c r="BA96" s="130">
        <f>'02 - 3.nástupiště'!F34</f>
        <v>0</v>
      </c>
      <c r="BB96" s="130">
        <f>'02 - 3.nástupiště'!F35</f>
        <v>0</v>
      </c>
      <c r="BC96" s="130">
        <f>'02 - 3.nástupiště'!F36</f>
        <v>0</v>
      </c>
      <c r="BD96" s="132">
        <f>'02 - 3.nástupiště'!F37</f>
        <v>0</v>
      </c>
      <c r="BE96" s="7"/>
      <c r="BT96" s="128" t="s">
        <v>82</v>
      </c>
      <c r="BV96" s="128" t="s">
        <v>76</v>
      </c>
      <c r="BW96" s="128" t="s">
        <v>87</v>
      </c>
      <c r="BX96" s="128" t="s">
        <v>5</v>
      </c>
      <c r="CL96" s="128" t="s">
        <v>1</v>
      </c>
      <c r="CM96" s="128" t="s">
        <v>84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DxqRTJo97mVyrZmljxXOBe02I2IHBXcVXhUV3OaVIE7kEG9HuGEMYoF+D6qnwghGx2vZ1XfDGNAMh/mH9AtG6A==" hashValue="1UxbsjfAFuKKo5TSYaGvl6PJXyElYWibqh6Ekw70BZHxRdc9+Vp59wEak9+ijr9uEA8jPPCTuNoFBQMxNzv85A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Příjezdová hala '!C2" display="/"/>
    <hyperlink ref="A96" location="'02 - 3.nástupiště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88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Liberec - oprava osobních výtahů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16. 3. 2023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ROUND((SUM(BE122:BE146)),  2)</f>
        <v>0</v>
      </c>
      <c r="G33" s="35"/>
      <c r="H33" s="35"/>
      <c r="I33" s="152">
        <v>0.20999999999999999</v>
      </c>
      <c r="J33" s="151">
        <f>ROUND(((SUM(BE122:BE146))*I33),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ROUND((SUM(BF122:BF146)),  2)</f>
        <v>0</v>
      </c>
      <c r="G34" s="35"/>
      <c r="H34" s="35"/>
      <c r="I34" s="152">
        <v>0.14999999999999999</v>
      </c>
      <c r="J34" s="151">
        <f>ROUND(((SUM(BF122:BF146))*I34),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ROUND((SUM(BG122:BG146)),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ROUND((SUM(BH122:BH146)),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ROUND((SUM(BI122:BI146)),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Liberec - oprava osobních výtahů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 xml:space="preserve">01 - Příjezdová hala 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Liberec</v>
      </c>
      <c r="G89" s="37"/>
      <c r="H89" s="37"/>
      <c r="I89" s="29" t="s">
        <v>22</v>
      </c>
      <c r="J89" s="76" t="str">
        <f>IF(J12="","",J12)</f>
        <v>16. 3. 2023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92</v>
      </c>
      <c r="D94" s="173"/>
      <c r="E94" s="173"/>
      <c r="F94" s="173"/>
      <c r="G94" s="173"/>
      <c r="H94" s="173"/>
      <c r="I94" s="173"/>
      <c r="J94" s="174" t="s">
        <v>93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94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95</v>
      </c>
    </row>
    <row r="97" s="9" customFormat="1" ht="24.96" customHeight="1">
      <c r="A97" s="9"/>
      <c r="B97" s="176"/>
      <c r="C97" s="177"/>
      <c r="D97" s="178" t="s">
        <v>96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97</v>
      </c>
      <c r="E98" s="185"/>
      <c r="F98" s="185"/>
      <c r="G98" s="185"/>
      <c r="H98" s="185"/>
      <c r="I98" s="185"/>
      <c r="J98" s="186">
        <f>J124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98</v>
      </c>
      <c r="E99" s="179"/>
      <c r="F99" s="179"/>
      <c r="G99" s="179"/>
      <c r="H99" s="179"/>
      <c r="I99" s="179"/>
      <c r="J99" s="180">
        <f>J130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99</v>
      </c>
      <c r="E100" s="185"/>
      <c r="F100" s="185"/>
      <c r="G100" s="185"/>
      <c r="H100" s="185"/>
      <c r="I100" s="185"/>
      <c r="J100" s="186">
        <f>J131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100</v>
      </c>
      <c r="E101" s="185"/>
      <c r="F101" s="185"/>
      <c r="G101" s="185"/>
      <c r="H101" s="185"/>
      <c r="I101" s="185"/>
      <c r="J101" s="186">
        <f>J142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82"/>
      <c r="C102" s="183"/>
      <c r="D102" s="184" t="s">
        <v>101</v>
      </c>
      <c r="E102" s="185"/>
      <c r="F102" s="185"/>
      <c r="G102" s="185"/>
      <c r="H102" s="185"/>
      <c r="I102" s="185"/>
      <c r="J102" s="186">
        <f>J143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102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71" t="str">
        <f>E7</f>
        <v>Liberec - oprava osobních výtahů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89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 xml:space="preserve">01 - Příjezdová hala 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>Liberec</v>
      </c>
      <c r="G116" s="37"/>
      <c r="H116" s="37"/>
      <c r="I116" s="29" t="s">
        <v>22</v>
      </c>
      <c r="J116" s="76" t="str">
        <f>IF(J12="","",J12)</f>
        <v>16. 3. 2023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E15</f>
        <v xml:space="preserve"> </v>
      </c>
      <c r="G118" s="37"/>
      <c r="H118" s="37"/>
      <c r="I118" s="29" t="s">
        <v>30</v>
      </c>
      <c r="J118" s="33" t="str">
        <f>E21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7"/>
      <c r="E119" s="37"/>
      <c r="F119" s="24" t="str">
        <f>IF(E18="","",E18)</f>
        <v>Vyplň údaj</v>
      </c>
      <c r="G119" s="37"/>
      <c r="H119" s="37"/>
      <c r="I119" s="29" t="s">
        <v>32</v>
      </c>
      <c r="J119" s="33" t="str">
        <f>E24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88"/>
      <c r="B121" s="189"/>
      <c r="C121" s="190" t="s">
        <v>103</v>
      </c>
      <c r="D121" s="191" t="s">
        <v>59</v>
      </c>
      <c r="E121" s="191" t="s">
        <v>55</v>
      </c>
      <c r="F121" s="191" t="s">
        <v>56</v>
      </c>
      <c r="G121" s="191" t="s">
        <v>104</v>
      </c>
      <c r="H121" s="191" t="s">
        <v>105</v>
      </c>
      <c r="I121" s="191" t="s">
        <v>106</v>
      </c>
      <c r="J121" s="191" t="s">
        <v>93</v>
      </c>
      <c r="K121" s="192" t="s">
        <v>107</v>
      </c>
      <c r="L121" s="193"/>
      <c r="M121" s="97" t="s">
        <v>1</v>
      </c>
      <c r="N121" s="98" t="s">
        <v>38</v>
      </c>
      <c r="O121" s="98" t="s">
        <v>108</v>
      </c>
      <c r="P121" s="98" t="s">
        <v>109</v>
      </c>
      <c r="Q121" s="98" t="s">
        <v>110</v>
      </c>
      <c r="R121" s="98" t="s">
        <v>111</v>
      </c>
      <c r="S121" s="98" t="s">
        <v>112</v>
      </c>
      <c r="T121" s="99" t="s">
        <v>113</v>
      </c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</row>
    <row r="122" s="2" customFormat="1" ht="22.8" customHeight="1">
      <c r="A122" s="35"/>
      <c r="B122" s="36"/>
      <c r="C122" s="104" t="s">
        <v>114</v>
      </c>
      <c r="D122" s="37"/>
      <c r="E122" s="37"/>
      <c r="F122" s="37"/>
      <c r="G122" s="37"/>
      <c r="H122" s="37"/>
      <c r="I122" s="37"/>
      <c r="J122" s="194">
        <f>BK122</f>
        <v>0</v>
      </c>
      <c r="K122" s="37"/>
      <c r="L122" s="41"/>
      <c r="M122" s="100"/>
      <c r="N122" s="195"/>
      <c r="O122" s="101"/>
      <c r="P122" s="196">
        <f>P123+P130</f>
        <v>0</v>
      </c>
      <c r="Q122" s="101"/>
      <c r="R122" s="196">
        <f>R123+R130</f>
        <v>0</v>
      </c>
      <c r="S122" s="101"/>
      <c r="T122" s="197">
        <f>T123+T130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73</v>
      </c>
      <c r="AU122" s="14" t="s">
        <v>95</v>
      </c>
      <c r="BK122" s="198">
        <f>BK123+BK130</f>
        <v>0</v>
      </c>
    </row>
    <row r="123" s="12" customFormat="1" ht="25.92" customHeight="1">
      <c r="A123" s="12"/>
      <c r="B123" s="199"/>
      <c r="C123" s="200"/>
      <c r="D123" s="201" t="s">
        <v>73</v>
      </c>
      <c r="E123" s="202" t="s">
        <v>115</v>
      </c>
      <c r="F123" s="202" t="s">
        <v>116</v>
      </c>
      <c r="G123" s="200"/>
      <c r="H123" s="200"/>
      <c r="I123" s="203"/>
      <c r="J123" s="204">
        <f>BK123</f>
        <v>0</v>
      </c>
      <c r="K123" s="200"/>
      <c r="L123" s="205"/>
      <c r="M123" s="206"/>
      <c r="N123" s="207"/>
      <c r="O123" s="207"/>
      <c r="P123" s="208">
        <f>P124</f>
        <v>0</v>
      </c>
      <c r="Q123" s="207"/>
      <c r="R123" s="208">
        <f>R124</f>
        <v>0</v>
      </c>
      <c r="S123" s="207"/>
      <c r="T123" s="20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82</v>
      </c>
      <c r="AT123" s="211" t="s">
        <v>73</v>
      </c>
      <c r="AU123" s="211" t="s">
        <v>74</v>
      </c>
      <c r="AY123" s="210" t="s">
        <v>117</v>
      </c>
      <c r="BK123" s="212">
        <f>BK124</f>
        <v>0</v>
      </c>
    </row>
    <row r="124" s="12" customFormat="1" ht="22.8" customHeight="1">
      <c r="A124" s="12"/>
      <c r="B124" s="199"/>
      <c r="C124" s="200"/>
      <c r="D124" s="201" t="s">
        <v>73</v>
      </c>
      <c r="E124" s="213" t="s">
        <v>118</v>
      </c>
      <c r="F124" s="213" t="s">
        <v>119</v>
      </c>
      <c r="G124" s="200"/>
      <c r="H124" s="200"/>
      <c r="I124" s="203"/>
      <c r="J124" s="214">
        <f>BK124</f>
        <v>0</v>
      </c>
      <c r="K124" s="200"/>
      <c r="L124" s="205"/>
      <c r="M124" s="206"/>
      <c r="N124" s="207"/>
      <c r="O124" s="207"/>
      <c r="P124" s="208">
        <f>SUM(P125:P129)</f>
        <v>0</v>
      </c>
      <c r="Q124" s="207"/>
      <c r="R124" s="208">
        <f>SUM(R125:R129)</f>
        <v>0</v>
      </c>
      <c r="S124" s="207"/>
      <c r="T124" s="209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82</v>
      </c>
      <c r="AT124" s="211" t="s">
        <v>73</v>
      </c>
      <c r="AU124" s="211" t="s">
        <v>82</v>
      </c>
      <c r="AY124" s="210" t="s">
        <v>117</v>
      </c>
      <c r="BK124" s="212">
        <f>SUM(BK125:BK129)</f>
        <v>0</v>
      </c>
    </row>
    <row r="125" s="2" customFormat="1" ht="16.5" customHeight="1">
      <c r="A125" s="35"/>
      <c r="B125" s="36"/>
      <c r="C125" s="215" t="s">
        <v>82</v>
      </c>
      <c r="D125" s="215" t="s">
        <v>120</v>
      </c>
      <c r="E125" s="216" t="s">
        <v>121</v>
      </c>
      <c r="F125" s="217" t="s">
        <v>122</v>
      </c>
      <c r="G125" s="218" t="s">
        <v>123</v>
      </c>
      <c r="H125" s="219">
        <v>1</v>
      </c>
      <c r="I125" s="220"/>
      <c r="J125" s="221">
        <f>ROUND(I125*H125,2)</f>
        <v>0</v>
      </c>
      <c r="K125" s="217" t="s">
        <v>1</v>
      </c>
      <c r="L125" s="41"/>
      <c r="M125" s="222" t="s">
        <v>1</v>
      </c>
      <c r="N125" s="223" t="s">
        <v>39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124</v>
      </c>
      <c r="AT125" s="226" t="s">
        <v>120</v>
      </c>
      <c r="AU125" s="226" t="s">
        <v>84</v>
      </c>
      <c r="AY125" s="14" t="s">
        <v>117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82</v>
      </c>
      <c r="BK125" s="227">
        <f>ROUND(I125*H125,2)</f>
        <v>0</v>
      </c>
      <c r="BL125" s="14" t="s">
        <v>124</v>
      </c>
      <c r="BM125" s="226" t="s">
        <v>125</v>
      </c>
    </row>
    <row r="126" s="2" customFormat="1">
      <c r="A126" s="35"/>
      <c r="B126" s="36"/>
      <c r="C126" s="37"/>
      <c r="D126" s="228" t="s">
        <v>126</v>
      </c>
      <c r="E126" s="37"/>
      <c r="F126" s="229" t="s">
        <v>122</v>
      </c>
      <c r="G126" s="37"/>
      <c r="H126" s="37"/>
      <c r="I126" s="230"/>
      <c r="J126" s="37"/>
      <c r="K126" s="37"/>
      <c r="L126" s="41"/>
      <c r="M126" s="231"/>
      <c r="N126" s="232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126</v>
      </c>
      <c r="AU126" s="14" t="s">
        <v>84</v>
      </c>
    </row>
    <row r="127" s="2" customFormat="1" ht="16.5" customHeight="1">
      <c r="A127" s="35"/>
      <c r="B127" s="36"/>
      <c r="C127" s="233" t="s">
        <v>84</v>
      </c>
      <c r="D127" s="233" t="s">
        <v>127</v>
      </c>
      <c r="E127" s="234" t="s">
        <v>128</v>
      </c>
      <c r="F127" s="235" t="s">
        <v>129</v>
      </c>
      <c r="G127" s="236" t="s">
        <v>123</v>
      </c>
      <c r="H127" s="237">
        <v>1</v>
      </c>
      <c r="I127" s="238"/>
      <c r="J127" s="239">
        <f>ROUND(I127*H127,2)</f>
        <v>0</v>
      </c>
      <c r="K127" s="235" t="s">
        <v>1</v>
      </c>
      <c r="L127" s="240"/>
      <c r="M127" s="241" t="s">
        <v>1</v>
      </c>
      <c r="N127" s="242" t="s">
        <v>39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130</v>
      </c>
      <c r="AT127" s="226" t="s">
        <v>127</v>
      </c>
      <c r="AU127" s="226" t="s">
        <v>84</v>
      </c>
      <c r="AY127" s="14" t="s">
        <v>117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82</v>
      </c>
      <c r="BK127" s="227">
        <f>ROUND(I127*H127,2)</f>
        <v>0</v>
      </c>
      <c r="BL127" s="14" t="s">
        <v>124</v>
      </c>
      <c r="BM127" s="226" t="s">
        <v>131</v>
      </c>
    </row>
    <row r="128" s="2" customFormat="1">
      <c r="A128" s="35"/>
      <c r="B128" s="36"/>
      <c r="C128" s="37"/>
      <c r="D128" s="228" t="s">
        <v>126</v>
      </c>
      <c r="E128" s="37"/>
      <c r="F128" s="229" t="s">
        <v>129</v>
      </c>
      <c r="G128" s="37"/>
      <c r="H128" s="37"/>
      <c r="I128" s="230"/>
      <c r="J128" s="37"/>
      <c r="K128" s="37"/>
      <c r="L128" s="41"/>
      <c r="M128" s="231"/>
      <c r="N128" s="232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126</v>
      </c>
      <c r="AU128" s="14" t="s">
        <v>84</v>
      </c>
    </row>
    <row r="129" s="2" customFormat="1">
      <c r="A129" s="35"/>
      <c r="B129" s="36"/>
      <c r="C129" s="37"/>
      <c r="D129" s="228" t="s">
        <v>132</v>
      </c>
      <c r="E129" s="37"/>
      <c r="F129" s="243" t="s">
        <v>133</v>
      </c>
      <c r="G129" s="37"/>
      <c r="H129" s="37"/>
      <c r="I129" s="230"/>
      <c r="J129" s="37"/>
      <c r="K129" s="37"/>
      <c r="L129" s="41"/>
      <c r="M129" s="231"/>
      <c r="N129" s="232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132</v>
      </c>
      <c r="AU129" s="14" t="s">
        <v>84</v>
      </c>
    </row>
    <row r="130" s="12" customFormat="1" ht="25.92" customHeight="1">
      <c r="A130" s="12"/>
      <c r="B130" s="199"/>
      <c r="C130" s="200"/>
      <c r="D130" s="201" t="s">
        <v>73</v>
      </c>
      <c r="E130" s="202" t="s">
        <v>127</v>
      </c>
      <c r="F130" s="202" t="s">
        <v>134</v>
      </c>
      <c r="G130" s="200"/>
      <c r="H130" s="200"/>
      <c r="I130" s="203"/>
      <c r="J130" s="204">
        <f>BK130</f>
        <v>0</v>
      </c>
      <c r="K130" s="200"/>
      <c r="L130" s="205"/>
      <c r="M130" s="206"/>
      <c r="N130" s="207"/>
      <c r="O130" s="207"/>
      <c r="P130" s="208">
        <f>P131+P142</f>
        <v>0</v>
      </c>
      <c r="Q130" s="207"/>
      <c r="R130" s="208">
        <f>R131+R142</f>
        <v>0</v>
      </c>
      <c r="S130" s="207"/>
      <c r="T130" s="209">
        <f>T131+T142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0" t="s">
        <v>118</v>
      </c>
      <c r="AT130" s="211" t="s">
        <v>73</v>
      </c>
      <c r="AU130" s="211" t="s">
        <v>74</v>
      </c>
      <c r="AY130" s="210" t="s">
        <v>117</v>
      </c>
      <c r="BK130" s="212">
        <f>BK131+BK142</f>
        <v>0</v>
      </c>
    </row>
    <row r="131" s="12" customFormat="1" ht="22.8" customHeight="1">
      <c r="A131" s="12"/>
      <c r="B131" s="199"/>
      <c r="C131" s="200"/>
      <c r="D131" s="201" t="s">
        <v>73</v>
      </c>
      <c r="E131" s="213" t="s">
        <v>135</v>
      </c>
      <c r="F131" s="213" t="s">
        <v>136</v>
      </c>
      <c r="G131" s="200"/>
      <c r="H131" s="200"/>
      <c r="I131" s="203"/>
      <c r="J131" s="214">
        <f>BK131</f>
        <v>0</v>
      </c>
      <c r="K131" s="200"/>
      <c r="L131" s="205"/>
      <c r="M131" s="206"/>
      <c r="N131" s="207"/>
      <c r="O131" s="207"/>
      <c r="P131" s="208">
        <f>SUM(P132:P141)</f>
        <v>0</v>
      </c>
      <c r="Q131" s="207"/>
      <c r="R131" s="208">
        <f>SUM(R132:R141)</f>
        <v>0</v>
      </c>
      <c r="S131" s="207"/>
      <c r="T131" s="209">
        <f>SUM(T132:T141)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118</v>
      </c>
      <c r="AT131" s="211" t="s">
        <v>73</v>
      </c>
      <c r="AU131" s="211" t="s">
        <v>82</v>
      </c>
      <c r="AY131" s="210" t="s">
        <v>117</v>
      </c>
      <c r="BK131" s="212">
        <f>SUM(BK132:BK141)</f>
        <v>0</v>
      </c>
    </row>
    <row r="132" s="2" customFormat="1" ht="16.5" customHeight="1">
      <c r="A132" s="35"/>
      <c r="B132" s="36"/>
      <c r="C132" s="215" t="s">
        <v>118</v>
      </c>
      <c r="D132" s="215" t="s">
        <v>120</v>
      </c>
      <c r="E132" s="216" t="s">
        <v>137</v>
      </c>
      <c r="F132" s="217" t="s">
        <v>138</v>
      </c>
      <c r="G132" s="218" t="s">
        <v>123</v>
      </c>
      <c r="H132" s="219">
        <v>1</v>
      </c>
      <c r="I132" s="220"/>
      <c r="J132" s="221">
        <f>ROUND(I132*H132,2)</f>
        <v>0</v>
      </c>
      <c r="K132" s="217" t="s">
        <v>1</v>
      </c>
      <c r="L132" s="41"/>
      <c r="M132" s="222" t="s">
        <v>1</v>
      </c>
      <c r="N132" s="223" t="s">
        <v>39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124</v>
      </c>
      <c r="AT132" s="226" t="s">
        <v>120</v>
      </c>
      <c r="AU132" s="226" t="s">
        <v>84</v>
      </c>
      <c r="AY132" s="14" t="s">
        <v>117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82</v>
      </c>
      <c r="BK132" s="227">
        <f>ROUND(I132*H132,2)</f>
        <v>0</v>
      </c>
      <c r="BL132" s="14" t="s">
        <v>124</v>
      </c>
      <c r="BM132" s="226" t="s">
        <v>139</v>
      </c>
    </row>
    <row r="133" s="2" customFormat="1">
      <c r="A133" s="35"/>
      <c r="B133" s="36"/>
      <c r="C133" s="37"/>
      <c r="D133" s="228" t="s">
        <v>126</v>
      </c>
      <c r="E133" s="37"/>
      <c r="F133" s="229" t="s">
        <v>138</v>
      </c>
      <c r="G133" s="37"/>
      <c r="H133" s="37"/>
      <c r="I133" s="230"/>
      <c r="J133" s="37"/>
      <c r="K133" s="37"/>
      <c r="L133" s="41"/>
      <c r="M133" s="231"/>
      <c r="N133" s="232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126</v>
      </c>
      <c r="AU133" s="14" t="s">
        <v>84</v>
      </c>
    </row>
    <row r="134" s="2" customFormat="1" ht="16.5" customHeight="1">
      <c r="A134" s="35"/>
      <c r="B134" s="36"/>
      <c r="C134" s="233" t="s">
        <v>124</v>
      </c>
      <c r="D134" s="233" t="s">
        <v>127</v>
      </c>
      <c r="E134" s="234" t="s">
        <v>140</v>
      </c>
      <c r="F134" s="235" t="s">
        <v>141</v>
      </c>
      <c r="G134" s="236" t="s">
        <v>123</v>
      </c>
      <c r="H134" s="237">
        <v>1</v>
      </c>
      <c r="I134" s="238"/>
      <c r="J134" s="239">
        <f>ROUND(I134*H134,2)</f>
        <v>0</v>
      </c>
      <c r="K134" s="235" t="s">
        <v>1</v>
      </c>
      <c r="L134" s="240"/>
      <c r="M134" s="241" t="s">
        <v>1</v>
      </c>
      <c r="N134" s="242" t="s">
        <v>39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130</v>
      </c>
      <c r="AT134" s="226" t="s">
        <v>127</v>
      </c>
      <c r="AU134" s="226" t="s">
        <v>84</v>
      </c>
      <c r="AY134" s="14" t="s">
        <v>117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82</v>
      </c>
      <c r="BK134" s="227">
        <f>ROUND(I134*H134,2)</f>
        <v>0</v>
      </c>
      <c r="BL134" s="14" t="s">
        <v>124</v>
      </c>
      <c r="BM134" s="226" t="s">
        <v>142</v>
      </c>
    </row>
    <row r="135" s="2" customFormat="1">
      <c r="A135" s="35"/>
      <c r="B135" s="36"/>
      <c r="C135" s="37"/>
      <c r="D135" s="228" t="s">
        <v>126</v>
      </c>
      <c r="E135" s="37"/>
      <c r="F135" s="229" t="s">
        <v>141</v>
      </c>
      <c r="G135" s="37"/>
      <c r="H135" s="37"/>
      <c r="I135" s="230"/>
      <c r="J135" s="37"/>
      <c r="K135" s="37"/>
      <c r="L135" s="41"/>
      <c r="M135" s="231"/>
      <c r="N135" s="232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126</v>
      </c>
      <c r="AU135" s="14" t="s">
        <v>84</v>
      </c>
    </row>
    <row r="136" s="2" customFormat="1">
      <c r="A136" s="35"/>
      <c r="B136" s="36"/>
      <c r="C136" s="37"/>
      <c r="D136" s="228" t="s">
        <v>132</v>
      </c>
      <c r="E136" s="37"/>
      <c r="F136" s="243" t="s">
        <v>133</v>
      </c>
      <c r="G136" s="37"/>
      <c r="H136" s="37"/>
      <c r="I136" s="230"/>
      <c r="J136" s="37"/>
      <c r="K136" s="37"/>
      <c r="L136" s="41"/>
      <c r="M136" s="231"/>
      <c r="N136" s="232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132</v>
      </c>
      <c r="AU136" s="14" t="s">
        <v>84</v>
      </c>
    </row>
    <row r="137" s="2" customFormat="1" ht="16.5" customHeight="1">
      <c r="A137" s="35"/>
      <c r="B137" s="36"/>
      <c r="C137" s="215" t="s">
        <v>143</v>
      </c>
      <c r="D137" s="215" t="s">
        <v>120</v>
      </c>
      <c r="E137" s="216" t="s">
        <v>144</v>
      </c>
      <c r="F137" s="217" t="s">
        <v>145</v>
      </c>
      <c r="G137" s="218" t="s">
        <v>123</v>
      </c>
      <c r="H137" s="219">
        <v>1</v>
      </c>
      <c r="I137" s="220"/>
      <c r="J137" s="221">
        <f>ROUND(I137*H137,2)</f>
        <v>0</v>
      </c>
      <c r="K137" s="217" t="s">
        <v>1</v>
      </c>
      <c r="L137" s="41"/>
      <c r="M137" s="222" t="s">
        <v>1</v>
      </c>
      <c r="N137" s="223" t="s">
        <v>39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124</v>
      </c>
      <c r="AT137" s="226" t="s">
        <v>120</v>
      </c>
      <c r="AU137" s="226" t="s">
        <v>84</v>
      </c>
      <c r="AY137" s="14" t="s">
        <v>117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82</v>
      </c>
      <c r="BK137" s="227">
        <f>ROUND(I137*H137,2)</f>
        <v>0</v>
      </c>
      <c r="BL137" s="14" t="s">
        <v>124</v>
      </c>
      <c r="BM137" s="226" t="s">
        <v>146</v>
      </c>
    </row>
    <row r="138" s="2" customFormat="1">
      <c r="A138" s="35"/>
      <c r="B138" s="36"/>
      <c r="C138" s="37"/>
      <c r="D138" s="228" t="s">
        <v>126</v>
      </c>
      <c r="E138" s="37"/>
      <c r="F138" s="229" t="s">
        <v>145</v>
      </c>
      <c r="G138" s="37"/>
      <c r="H138" s="37"/>
      <c r="I138" s="230"/>
      <c r="J138" s="37"/>
      <c r="K138" s="37"/>
      <c r="L138" s="41"/>
      <c r="M138" s="231"/>
      <c r="N138" s="232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126</v>
      </c>
      <c r="AU138" s="14" t="s">
        <v>84</v>
      </c>
    </row>
    <row r="139" s="2" customFormat="1" ht="16.5" customHeight="1">
      <c r="A139" s="35"/>
      <c r="B139" s="36"/>
      <c r="C139" s="233" t="s">
        <v>147</v>
      </c>
      <c r="D139" s="233" t="s">
        <v>127</v>
      </c>
      <c r="E139" s="234" t="s">
        <v>148</v>
      </c>
      <c r="F139" s="235" t="s">
        <v>149</v>
      </c>
      <c r="G139" s="236" t="s">
        <v>123</v>
      </c>
      <c r="H139" s="237">
        <v>1</v>
      </c>
      <c r="I139" s="238"/>
      <c r="J139" s="239">
        <f>ROUND(I139*H139,2)</f>
        <v>0</v>
      </c>
      <c r="K139" s="235" t="s">
        <v>1</v>
      </c>
      <c r="L139" s="240"/>
      <c r="M139" s="241" t="s">
        <v>1</v>
      </c>
      <c r="N139" s="242" t="s">
        <v>39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130</v>
      </c>
      <c r="AT139" s="226" t="s">
        <v>127</v>
      </c>
      <c r="AU139" s="226" t="s">
        <v>84</v>
      </c>
      <c r="AY139" s="14" t="s">
        <v>117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82</v>
      </c>
      <c r="BK139" s="227">
        <f>ROUND(I139*H139,2)</f>
        <v>0</v>
      </c>
      <c r="BL139" s="14" t="s">
        <v>124</v>
      </c>
      <c r="BM139" s="226" t="s">
        <v>150</v>
      </c>
    </row>
    <row r="140" s="2" customFormat="1">
      <c r="A140" s="35"/>
      <c r="B140" s="36"/>
      <c r="C140" s="37"/>
      <c r="D140" s="228" t="s">
        <v>126</v>
      </c>
      <c r="E140" s="37"/>
      <c r="F140" s="229" t="s">
        <v>149</v>
      </c>
      <c r="G140" s="37"/>
      <c r="H140" s="37"/>
      <c r="I140" s="230"/>
      <c r="J140" s="37"/>
      <c r="K140" s="37"/>
      <c r="L140" s="41"/>
      <c r="M140" s="231"/>
      <c r="N140" s="232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126</v>
      </c>
      <c r="AU140" s="14" t="s">
        <v>84</v>
      </c>
    </row>
    <row r="141" s="2" customFormat="1">
      <c r="A141" s="35"/>
      <c r="B141" s="36"/>
      <c r="C141" s="37"/>
      <c r="D141" s="228" t="s">
        <v>132</v>
      </c>
      <c r="E141" s="37"/>
      <c r="F141" s="243" t="s">
        <v>133</v>
      </c>
      <c r="G141" s="37"/>
      <c r="H141" s="37"/>
      <c r="I141" s="230"/>
      <c r="J141" s="37"/>
      <c r="K141" s="37"/>
      <c r="L141" s="41"/>
      <c r="M141" s="231"/>
      <c r="N141" s="232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132</v>
      </c>
      <c r="AU141" s="14" t="s">
        <v>84</v>
      </c>
    </row>
    <row r="142" s="12" customFormat="1" ht="22.8" customHeight="1">
      <c r="A142" s="12"/>
      <c r="B142" s="199"/>
      <c r="C142" s="200"/>
      <c r="D142" s="201" t="s">
        <v>73</v>
      </c>
      <c r="E142" s="213" t="s">
        <v>151</v>
      </c>
      <c r="F142" s="213" t="s">
        <v>152</v>
      </c>
      <c r="G142" s="200"/>
      <c r="H142" s="200"/>
      <c r="I142" s="203"/>
      <c r="J142" s="214">
        <f>BK142</f>
        <v>0</v>
      </c>
      <c r="K142" s="200"/>
      <c r="L142" s="205"/>
      <c r="M142" s="206"/>
      <c r="N142" s="207"/>
      <c r="O142" s="207"/>
      <c r="P142" s="208">
        <f>P143</f>
        <v>0</v>
      </c>
      <c r="Q142" s="207"/>
      <c r="R142" s="208">
        <f>R143</f>
        <v>0</v>
      </c>
      <c r="S142" s="207"/>
      <c r="T142" s="209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0" t="s">
        <v>143</v>
      </c>
      <c r="AT142" s="211" t="s">
        <v>73</v>
      </c>
      <c r="AU142" s="211" t="s">
        <v>82</v>
      </c>
      <c r="AY142" s="210" t="s">
        <v>117</v>
      </c>
      <c r="BK142" s="212">
        <f>BK143</f>
        <v>0</v>
      </c>
    </row>
    <row r="143" s="12" customFormat="1" ht="20.88" customHeight="1">
      <c r="A143" s="12"/>
      <c r="B143" s="199"/>
      <c r="C143" s="200"/>
      <c r="D143" s="201" t="s">
        <v>73</v>
      </c>
      <c r="E143" s="213" t="s">
        <v>153</v>
      </c>
      <c r="F143" s="213" t="s">
        <v>154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SUM(P144:P146)</f>
        <v>0</v>
      </c>
      <c r="Q143" s="207"/>
      <c r="R143" s="208">
        <f>SUM(R144:R146)</f>
        <v>0</v>
      </c>
      <c r="S143" s="207"/>
      <c r="T143" s="209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143</v>
      </c>
      <c r="AT143" s="211" t="s">
        <v>73</v>
      </c>
      <c r="AU143" s="211" t="s">
        <v>84</v>
      </c>
      <c r="AY143" s="210" t="s">
        <v>117</v>
      </c>
      <c r="BK143" s="212">
        <f>SUM(BK144:BK146)</f>
        <v>0</v>
      </c>
    </row>
    <row r="144" s="2" customFormat="1" ht="16.5" customHeight="1">
      <c r="A144" s="35"/>
      <c r="B144" s="36"/>
      <c r="C144" s="215" t="s">
        <v>155</v>
      </c>
      <c r="D144" s="215" t="s">
        <v>120</v>
      </c>
      <c r="E144" s="216" t="s">
        <v>156</v>
      </c>
      <c r="F144" s="217" t="s">
        <v>157</v>
      </c>
      <c r="G144" s="218" t="s">
        <v>123</v>
      </c>
      <c r="H144" s="219">
        <v>1</v>
      </c>
      <c r="I144" s="220"/>
      <c r="J144" s="221">
        <f>ROUND(I144*H144,2)</f>
        <v>0</v>
      </c>
      <c r="K144" s="217" t="s">
        <v>1</v>
      </c>
      <c r="L144" s="41"/>
      <c r="M144" s="222" t="s">
        <v>1</v>
      </c>
      <c r="N144" s="223" t="s">
        <v>39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158</v>
      </c>
      <c r="AT144" s="226" t="s">
        <v>120</v>
      </c>
      <c r="AU144" s="226" t="s">
        <v>118</v>
      </c>
      <c r="AY144" s="14" t="s">
        <v>117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82</v>
      </c>
      <c r="BK144" s="227">
        <f>ROUND(I144*H144,2)</f>
        <v>0</v>
      </c>
      <c r="BL144" s="14" t="s">
        <v>158</v>
      </c>
      <c r="BM144" s="226" t="s">
        <v>159</v>
      </c>
    </row>
    <row r="145" s="2" customFormat="1">
      <c r="A145" s="35"/>
      <c r="B145" s="36"/>
      <c r="C145" s="37"/>
      <c r="D145" s="228" t="s">
        <v>126</v>
      </c>
      <c r="E145" s="37"/>
      <c r="F145" s="229" t="s">
        <v>160</v>
      </c>
      <c r="G145" s="37"/>
      <c r="H145" s="37"/>
      <c r="I145" s="230"/>
      <c r="J145" s="37"/>
      <c r="K145" s="37"/>
      <c r="L145" s="41"/>
      <c r="M145" s="231"/>
      <c r="N145" s="232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126</v>
      </c>
      <c r="AU145" s="14" t="s">
        <v>118</v>
      </c>
    </row>
    <row r="146" s="2" customFormat="1">
      <c r="A146" s="35"/>
      <c r="B146" s="36"/>
      <c r="C146" s="37"/>
      <c r="D146" s="228" t="s">
        <v>132</v>
      </c>
      <c r="E146" s="37"/>
      <c r="F146" s="243" t="s">
        <v>161</v>
      </c>
      <c r="G146" s="37"/>
      <c r="H146" s="37"/>
      <c r="I146" s="230"/>
      <c r="J146" s="37"/>
      <c r="K146" s="37"/>
      <c r="L146" s="41"/>
      <c r="M146" s="244"/>
      <c r="N146" s="245"/>
      <c r="O146" s="246"/>
      <c r="P146" s="246"/>
      <c r="Q146" s="246"/>
      <c r="R146" s="246"/>
      <c r="S146" s="246"/>
      <c r="T146" s="247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132</v>
      </c>
      <c r="AU146" s="14" t="s">
        <v>118</v>
      </c>
    </row>
    <row r="147" s="2" customFormat="1" ht="6.96" customHeight="1">
      <c r="A147" s="35"/>
      <c r="B147" s="63"/>
      <c r="C147" s="64"/>
      <c r="D147" s="64"/>
      <c r="E147" s="64"/>
      <c r="F147" s="64"/>
      <c r="G147" s="64"/>
      <c r="H147" s="64"/>
      <c r="I147" s="64"/>
      <c r="J147" s="64"/>
      <c r="K147" s="64"/>
      <c r="L147" s="41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sheet="1" autoFilter="0" formatColumns="0" formatRows="0" objects="1" scenarios="1" spinCount="100000" saltValue="8GKKm45jfXTR2NhIfv/DWSE1ZK9lHFXx/W7hG30/hICxobQwUGR1VO9ViAmPFIn4xo4o4/9zXYy90U4c6k7cZw==" hashValue="UKR5MMifDGOmGDp9Lh0oWN4HIYPYk3QwI8YZ1bF3H+qDOSlkMTv2o4up+dlRrxepPhFbzlsnbLoV2uBLnQfLNQ==" algorithmName="SHA-512" password="CC35"/>
  <autoFilter ref="C121:K14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88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Liberec - oprava osobních výtahů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162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16. 3. 2023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ROUND((SUM(BE122:BE146)),  2)</f>
        <v>0</v>
      </c>
      <c r="G33" s="35"/>
      <c r="H33" s="35"/>
      <c r="I33" s="152">
        <v>0.20999999999999999</v>
      </c>
      <c r="J33" s="151">
        <f>ROUND(((SUM(BE122:BE146))*I33),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ROUND((SUM(BF122:BF146)),  2)</f>
        <v>0</v>
      </c>
      <c r="G34" s="35"/>
      <c r="H34" s="35"/>
      <c r="I34" s="152">
        <v>0.14999999999999999</v>
      </c>
      <c r="J34" s="151">
        <f>ROUND(((SUM(BF122:BF146))*I34),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ROUND((SUM(BG122:BG146)),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ROUND((SUM(BH122:BH146)),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ROUND((SUM(BI122:BI146)),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Liberec - oprava osobních výtahů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02 - 3.nástupiště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Liberec</v>
      </c>
      <c r="G89" s="37"/>
      <c r="H89" s="37"/>
      <c r="I89" s="29" t="s">
        <v>22</v>
      </c>
      <c r="J89" s="76" t="str">
        <f>IF(J12="","",J12)</f>
        <v>16. 3. 2023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92</v>
      </c>
      <c r="D94" s="173"/>
      <c r="E94" s="173"/>
      <c r="F94" s="173"/>
      <c r="G94" s="173"/>
      <c r="H94" s="173"/>
      <c r="I94" s="173"/>
      <c r="J94" s="174" t="s">
        <v>93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94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95</v>
      </c>
    </row>
    <row r="97" s="9" customFormat="1" ht="24.96" customHeight="1">
      <c r="A97" s="9"/>
      <c r="B97" s="176"/>
      <c r="C97" s="177"/>
      <c r="D97" s="178" t="s">
        <v>96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97</v>
      </c>
      <c r="E98" s="185"/>
      <c r="F98" s="185"/>
      <c r="G98" s="185"/>
      <c r="H98" s="185"/>
      <c r="I98" s="185"/>
      <c r="J98" s="186">
        <f>J124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98</v>
      </c>
      <c r="E99" s="179"/>
      <c r="F99" s="179"/>
      <c r="G99" s="179"/>
      <c r="H99" s="179"/>
      <c r="I99" s="179"/>
      <c r="J99" s="180">
        <f>J130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99</v>
      </c>
      <c r="E100" s="185"/>
      <c r="F100" s="185"/>
      <c r="G100" s="185"/>
      <c r="H100" s="185"/>
      <c r="I100" s="185"/>
      <c r="J100" s="186">
        <f>J131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6"/>
      <c r="C101" s="177"/>
      <c r="D101" s="178" t="s">
        <v>163</v>
      </c>
      <c r="E101" s="179"/>
      <c r="F101" s="179"/>
      <c r="G101" s="179"/>
      <c r="H101" s="179"/>
      <c r="I101" s="179"/>
      <c r="J101" s="180">
        <f>J142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2"/>
      <c r="C102" s="183"/>
      <c r="D102" s="184" t="s">
        <v>100</v>
      </c>
      <c r="E102" s="185"/>
      <c r="F102" s="185"/>
      <c r="G102" s="185"/>
      <c r="H102" s="185"/>
      <c r="I102" s="185"/>
      <c r="J102" s="186">
        <f>J143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102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71" t="str">
        <f>E7</f>
        <v>Liberec - oprava osobních výtahů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89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02 - 3.nástupiště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>Liberec</v>
      </c>
      <c r="G116" s="37"/>
      <c r="H116" s="37"/>
      <c r="I116" s="29" t="s">
        <v>22</v>
      </c>
      <c r="J116" s="76" t="str">
        <f>IF(J12="","",J12)</f>
        <v>16. 3. 2023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E15</f>
        <v xml:space="preserve"> </v>
      </c>
      <c r="G118" s="37"/>
      <c r="H118" s="37"/>
      <c r="I118" s="29" t="s">
        <v>30</v>
      </c>
      <c r="J118" s="33" t="str">
        <f>E21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7"/>
      <c r="E119" s="37"/>
      <c r="F119" s="24" t="str">
        <f>IF(E18="","",E18)</f>
        <v>Vyplň údaj</v>
      </c>
      <c r="G119" s="37"/>
      <c r="H119" s="37"/>
      <c r="I119" s="29" t="s">
        <v>32</v>
      </c>
      <c r="J119" s="33" t="str">
        <f>E24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88"/>
      <c r="B121" s="189"/>
      <c r="C121" s="190" t="s">
        <v>103</v>
      </c>
      <c r="D121" s="191" t="s">
        <v>59</v>
      </c>
      <c r="E121" s="191" t="s">
        <v>55</v>
      </c>
      <c r="F121" s="191" t="s">
        <v>56</v>
      </c>
      <c r="G121" s="191" t="s">
        <v>104</v>
      </c>
      <c r="H121" s="191" t="s">
        <v>105</v>
      </c>
      <c r="I121" s="191" t="s">
        <v>106</v>
      </c>
      <c r="J121" s="191" t="s">
        <v>93</v>
      </c>
      <c r="K121" s="192" t="s">
        <v>107</v>
      </c>
      <c r="L121" s="193"/>
      <c r="M121" s="97" t="s">
        <v>1</v>
      </c>
      <c r="N121" s="98" t="s">
        <v>38</v>
      </c>
      <c r="O121" s="98" t="s">
        <v>108</v>
      </c>
      <c r="P121" s="98" t="s">
        <v>109</v>
      </c>
      <c r="Q121" s="98" t="s">
        <v>110</v>
      </c>
      <c r="R121" s="98" t="s">
        <v>111</v>
      </c>
      <c r="S121" s="98" t="s">
        <v>112</v>
      </c>
      <c r="T121" s="99" t="s">
        <v>113</v>
      </c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</row>
    <row r="122" s="2" customFormat="1" ht="22.8" customHeight="1">
      <c r="A122" s="35"/>
      <c r="B122" s="36"/>
      <c r="C122" s="104" t="s">
        <v>114</v>
      </c>
      <c r="D122" s="37"/>
      <c r="E122" s="37"/>
      <c r="F122" s="37"/>
      <c r="G122" s="37"/>
      <c r="H122" s="37"/>
      <c r="I122" s="37"/>
      <c r="J122" s="194">
        <f>BK122</f>
        <v>0</v>
      </c>
      <c r="K122" s="37"/>
      <c r="L122" s="41"/>
      <c r="M122" s="100"/>
      <c r="N122" s="195"/>
      <c r="O122" s="101"/>
      <c r="P122" s="196">
        <f>P123+P130+P142</f>
        <v>0</v>
      </c>
      <c r="Q122" s="101"/>
      <c r="R122" s="196">
        <f>R123+R130+R142</f>
        <v>0</v>
      </c>
      <c r="S122" s="101"/>
      <c r="T122" s="197">
        <f>T123+T130+T142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73</v>
      </c>
      <c r="AU122" s="14" t="s">
        <v>95</v>
      </c>
      <c r="BK122" s="198">
        <f>BK123+BK130+BK142</f>
        <v>0</v>
      </c>
    </row>
    <row r="123" s="12" customFormat="1" ht="25.92" customHeight="1">
      <c r="A123" s="12"/>
      <c r="B123" s="199"/>
      <c r="C123" s="200"/>
      <c r="D123" s="201" t="s">
        <v>73</v>
      </c>
      <c r="E123" s="202" t="s">
        <v>115</v>
      </c>
      <c r="F123" s="202" t="s">
        <v>116</v>
      </c>
      <c r="G123" s="200"/>
      <c r="H123" s="200"/>
      <c r="I123" s="203"/>
      <c r="J123" s="204">
        <f>BK123</f>
        <v>0</v>
      </c>
      <c r="K123" s="200"/>
      <c r="L123" s="205"/>
      <c r="M123" s="206"/>
      <c r="N123" s="207"/>
      <c r="O123" s="207"/>
      <c r="P123" s="208">
        <f>P124</f>
        <v>0</v>
      </c>
      <c r="Q123" s="207"/>
      <c r="R123" s="208">
        <f>R124</f>
        <v>0</v>
      </c>
      <c r="S123" s="207"/>
      <c r="T123" s="20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82</v>
      </c>
      <c r="AT123" s="211" t="s">
        <v>73</v>
      </c>
      <c r="AU123" s="211" t="s">
        <v>74</v>
      </c>
      <c r="AY123" s="210" t="s">
        <v>117</v>
      </c>
      <c r="BK123" s="212">
        <f>BK124</f>
        <v>0</v>
      </c>
    </row>
    <row r="124" s="12" customFormat="1" ht="22.8" customHeight="1">
      <c r="A124" s="12"/>
      <c r="B124" s="199"/>
      <c r="C124" s="200"/>
      <c r="D124" s="201" t="s">
        <v>73</v>
      </c>
      <c r="E124" s="213" t="s">
        <v>118</v>
      </c>
      <c r="F124" s="213" t="s">
        <v>119</v>
      </c>
      <c r="G124" s="200"/>
      <c r="H124" s="200"/>
      <c r="I124" s="203"/>
      <c r="J124" s="214">
        <f>BK124</f>
        <v>0</v>
      </c>
      <c r="K124" s="200"/>
      <c r="L124" s="205"/>
      <c r="M124" s="206"/>
      <c r="N124" s="207"/>
      <c r="O124" s="207"/>
      <c r="P124" s="208">
        <f>SUM(P125:P129)</f>
        <v>0</v>
      </c>
      <c r="Q124" s="207"/>
      <c r="R124" s="208">
        <f>SUM(R125:R129)</f>
        <v>0</v>
      </c>
      <c r="S124" s="207"/>
      <c r="T124" s="209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82</v>
      </c>
      <c r="AT124" s="211" t="s">
        <v>73</v>
      </c>
      <c r="AU124" s="211" t="s">
        <v>82</v>
      </c>
      <c r="AY124" s="210" t="s">
        <v>117</v>
      </c>
      <c r="BK124" s="212">
        <f>SUM(BK125:BK129)</f>
        <v>0</v>
      </c>
    </row>
    <row r="125" s="2" customFormat="1" ht="16.5" customHeight="1">
      <c r="A125" s="35"/>
      <c r="B125" s="36"/>
      <c r="C125" s="215" t="s">
        <v>82</v>
      </c>
      <c r="D125" s="215" t="s">
        <v>120</v>
      </c>
      <c r="E125" s="216" t="s">
        <v>121</v>
      </c>
      <c r="F125" s="217" t="s">
        <v>122</v>
      </c>
      <c r="G125" s="218" t="s">
        <v>123</v>
      </c>
      <c r="H125" s="219">
        <v>1</v>
      </c>
      <c r="I125" s="220"/>
      <c r="J125" s="221">
        <f>ROUND(I125*H125,2)</f>
        <v>0</v>
      </c>
      <c r="K125" s="217" t="s">
        <v>1</v>
      </c>
      <c r="L125" s="41"/>
      <c r="M125" s="222" t="s">
        <v>1</v>
      </c>
      <c r="N125" s="223" t="s">
        <v>39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124</v>
      </c>
      <c r="AT125" s="226" t="s">
        <v>120</v>
      </c>
      <c r="AU125" s="226" t="s">
        <v>84</v>
      </c>
      <c r="AY125" s="14" t="s">
        <v>117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82</v>
      </c>
      <c r="BK125" s="227">
        <f>ROUND(I125*H125,2)</f>
        <v>0</v>
      </c>
      <c r="BL125" s="14" t="s">
        <v>124</v>
      </c>
      <c r="BM125" s="226" t="s">
        <v>164</v>
      </c>
    </row>
    <row r="126" s="2" customFormat="1">
      <c r="A126" s="35"/>
      <c r="B126" s="36"/>
      <c r="C126" s="37"/>
      <c r="D126" s="228" t="s">
        <v>126</v>
      </c>
      <c r="E126" s="37"/>
      <c r="F126" s="229" t="s">
        <v>122</v>
      </c>
      <c r="G126" s="37"/>
      <c r="H126" s="37"/>
      <c r="I126" s="230"/>
      <c r="J126" s="37"/>
      <c r="K126" s="37"/>
      <c r="L126" s="41"/>
      <c r="M126" s="231"/>
      <c r="N126" s="232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126</v>
      </c>
      <c r="AU126" s="14" t="s">
        <v>84</v>
      </c>
    </row>
    <row r="127" s="2" customFormat="1" ht="16.5" customHeight="1">
      <c r="A127" s="35"/>
      <c r="B127" s="36"/>
      <c r="C127" s="233" t="s">
        <v>84</v>
      </c>
      <c r="D127" s="233" t="s">
        <v>127</v>
      </c>
      <c r="E127" s="234" t="s">
        <v>128</v>
      </c>
      <c r="F127" s="235" t="s">
        <v>129</v>
      </c>
      <c r="G127" s="236" t="s">
        <v>123</v>
      </c>
      <c r="H127" s="237">
        <v>1</v>
      </c>
      <c r="I127" s="238"/>
      <c r="J127" s="239">
        <f>ROUND(I127*H127,2)</f>
        <v>0</v>
      </c>
      <c r="K127" s="235" t="s">
        <v>1</v>
      </c>
      <c r="L127" s="240"/>
      <c r="M127" s="241" t="s">
        <v>1</v>
      </c>
      <c r="N127" s="242" t="s">
        <v>39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130</v>
      </c>
      <c r="AT127" s="226" t="s">
        <v>127</v>
      </c>
      <c r="AU127" s="226" t="s">
        <v>84</v>
      </c>
      <c r="AY127" s="14" t="s">
        <v>117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82</v>
      </c>
      <c r="BK127" s="227">
        <f>ROUND(I127*H127,2)</f>
        <v>0</v>
      </c>
      <c r="BL127" s="14" t="s">
        <v>124</v>
      </c>
      <c r="BM127" s="226" t="s">
        <v>165</v>
      </c>
    </row>
    <row r="128" s="2" customFormat="1">
      <c r="A128" s="35"/>
      <c r="B128" s="36"/>
      <c r="C128" s="37"/>
      <c r="D128" s="228" t="s">
        <v>126</v>
      </c>
      <c r="E128" s="37"/>
      <c r="F128" s="229" t="s">
        <v>129</v>
      </c>
      <c r="G128" s="37"/>
      <c r="H128" s="37"/>
      <c r="I128" s="230"/>
      <c r="J128" s="37"/>
      <c r="K128" s="37"/>
      <c r="L128" s="41"/>
      <c r="M128" s="231"/>
      <c r="N128" s="232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126</v>
      </c>
      <c r="AU128" s="14" t="s">
        <v>84</v>
      </c>
    </row>
    <row r="129" s="2" customFormat="1">
      <c r="A129" s="35"/>
      <c r="B129" s="36"/>
      <c r="C129" s="37"/>
      <c r="D129" s="228" t="s">
        <v>132</v>
      </c>
      <c r="E129" s="37"/>
      <c r="F129" s="243" t="s">
        <v>133</v>
      </c>
      <c r="G129" s="37"/>
      <c r="H129" s="37"/>
      <c r="I129" s="230"/>
      <c r="J129" s="37"/>
      <c r="K129" s="37"/>
      <c r="L129" s="41"/>
      <c r="M129" s="231"/>
      <c r="N129" s="232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132</v>
      </c>
      <c r="AU129" s="14" t="s">
        <v>84</v>
      </c>
    </row>
    <row r="130" s="12" customFormat="1" ht="25.92" customHeight="1">
      <c r="A130" s="12"/>
      <c r="B130" s="199"/>
      <c r="C130" s="200"/>
      <c r="D130" s="201" t="s">
        <v>73</v>
      </c>
      <c r="E130" s="202" t="s">
        <v>127</v>
      </c>
      <c r="F130" s="202" t="s">
        <v>134</v>
      </c>
      <c r="G130" s="200"/>
      <c r="H130" s="200"/>
      <c r="I130" s="203"/>
      <c r="J130" s="204">
        <f>BK130</f>
        <v>0</v>
      </c>
      <c r="K130" s="200"/>
      <c r="L130" s="205"/>
      <c r="M130" s="206"/>
      <c r="N130" s="207"/>
      <c r="O130" s="207"/>
      <c r="P130" s="208">
        <f>P131</f>
        <v>0</v>
      </c>
      <c r="Q130" s="207"/>
      <c r="R130" s="208">
        <f>R131</f>
        <v>0</v>
      </c>
      <c r="S130" s="207"/>
      <c r="T130" s="209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0" t="s">
        <v>118</v>
      </c>
      <c r="AT130" s="211" t="s">
        <v>73</v>
      </c>
      <c r="AU130" s="211" t="s">
        <v>74</v>
      </c>
      <c r="AY130" s="210" t="s">
        <v>117</v>
      </c>
      <c r="BK130" s="212">
        <f>BK131</f>
        <v>0</v>
      </c>
    </row>
    <row r="131" s="12" customFormat="1" ht="22.8" customHeight="1">
      <c r="A131" s="12"/>
      <c r="B131" s="199"/>
      <c r="C131" s="200"/>
      <c r="D131" s="201" t="s">
        <v>73</v>
      </c>
      <c r="E131" s="213" t="s">
        <v>135</v>
      </c>
      <c r="F131" s="213" t="s">
        <v>136</v>
      </c>
      <c r="G131" s="200"/>
      <c r="H131" s="200"/>
      <c r="I131" s="203"/>
      <c r="J131" s="214">
        <f>BK131</f>
        <v>0</v>
      </c>
      <c r="K131" s="200"/>
      <c r="L131" s="205"/>
      <c r="M131" s="206"/>
      <c r="N131" s="207"/>
      <c r="O131" s="207"/>
      <c r="P131" s="208">
        <f>SUM(P132:P141)</f>
        <v>0</v>
      </c>
      <c r="Q131" s="207"/>
      <c r="R131" s="208">
        <f>SUM(R132:R141)</f>
        <v>0</v>
      </c>
      <c r="S131" s="207"/>
      <c r="T131" s="209">
        <f>SUM(T132:T141)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118</v>
      </c>
      <c r="AT131" s="211" t="s">
        <v>73</v>
      </c>
      <c r="AU131" s="211" t="s">
        <v>82</v>
      </c>
      <c r="AY131" s="210" t="s">
        <v>117</v>
      </c>
      <c r="BK131" s="212">
        <f>SUM(BK132:BK141)</f>
        <v>0</v>
      </c>
    </row>
    <row r="132" s="2" customFormat="1" ht="16.5" customHeight="1">
      <c r="A132" s="35"/>
      <c r="B132" s="36"/>
      <c r="C132" s="215" t="s">
        <v>118</v>
      </c>
      <c r="D132" s="215" t="s">
        <v>120</v>
      </c>
      <c r="E132" s="216" t="s">
        <v>137</v>
      </c>
      <c r="F132" s="217" t="s">
        <v>138</v>
      </c>
      <c r="G132" s="218" t="s">
        <v>123</v>
      </c>
      <c r="H132" s="219">
        <v>1</v>
      </c>
      <c r="I132" s="220"/>
      <c r="J132" s="221">
        <f>ROUND(I132*H132,2)</f>
        <v>0</v>
      </c>
      <c r="K132" s="217" t="s">
        <v>1</v>
      </c>
      <c r="L132" s="41"/>
      <c r="M132" s="222" t="s">
        <v>1</v>
      </c>
      <c r="N132" s="223" t="s">
        <v>39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124</v>
      </c>
      <c r="AT132" s="226" t="s">
        <v>120</v>
      </c>
      <c r="AU132" s="226" t="s">
        <v>84</v>
      </c>
      <c r="AY132" s="14" t="s">
        <v>117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82</v>
      </c>
      <c r="BK132" s="227">
        <f>ROUND(I132*H132,2)</f>
        <v>0</v>
      </c>
      <c r="BL132" s="14" t="s">
        <v>124</v>
      </c>
      <c r="BM132" s="226" t="s">
        <v>166</v>
      </c>
    </row>
    <row r="133" s="2" customFormat="1">
      <c r="A133" s="35"/>
      <c r="B133" s="36"/>
      <c r="C133" s="37"/>
      <c r="D133" s="228" t="s">
        <v>126</v>
      </c>
      <c r="E133" s="37"/>
      <c r="F133" s="229" t="s">
        <v>138</v>
      </c>
      <c r="G133" s="37"/>
      <c r="H133" s="37"/>
      <c r="I133" s="230"/>
      <c r="J133" s="37"/>
      <c r="K133" s="37"/>
      <c r="L133" s="41"/>
      <c r="M133" s="231"/>
      <c r="N133" s="232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126</v>
      </c>
      <c r="AU133" s="14" t="s">
        <v>84</v>
      </c>
    </row>
    <row r="134" s="2" customFormat="1" ht="16.5" customHeight="1">
      <c r="A134" s="35"/>
      <c r="B134" s="36"/>
      <c r="C134" s="233" t="s">
        <v>124</v>
      </c>
      <c r="D134" s="233" t="s">
        <v>127</v>
      </c>
      <c r="E134" s="234" t="s">
        <v>140</v>
      </c>
      <c r="F134" s="235" t="s">
        <v>141</v>
      </c>
      <c r="G134" s="236" t="s">
        <v>123</v>
      </c>
      <c r="H134" s="237">
        <v>1</v>
      </c>
      <c r="I134" s="238"/>
      <c r="J134" s="239">
        <f>ROUND(I134*H134,2)</f>
        <v>0</v>
      </c>
      <c r="K134" s="235" t="s">
        <v>1</v>
      </c>
      <c r="L134" s="240"/>
      <c r="M134" s="241" t="s">
        <v>1</v>
      </c>
      <c r="N134" s="242" t="s">
        <v>39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130</v>
      </c>
      <c r="AT134" s="226" t="s">
        <v>127</v>
      </c>
      <c r="AU134" s="226" t="s">
        <v>84</v>
      </c>
      <c r="AY134" s="14" t="s">
        <v>117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82</v>
      </c>
      <c r="BK134" s="227">
        <f>ROUND(I134*H134,2)</f>
        <v>0</v>
      </c>
      <c r="BL134" s="14" t="s">
        <v>124</v>
      </c>
      <c r="BM134" s="226" t="s">
        <v>167</v>
      </c>
    </row>
    <row r="135" s="2" customFormat="1">
      <c r="A135" s="35"/>
      <c r="B135" s="36"/>
      <c r="C135" s="37"/>
      <c r="D135" s="228" t="s">
        <v>126</v>
      </c>
      <c r="E135" s="37"/>
      <c r="F135" s="229" t="s">
        <v>141</v>
      </c>
      <c r="G135" s="37"/>
      <c r="H135" s="37"/>
      <c r="I135" s="230"/>
      <c r="J135" s="37"/>
      <c r="K135" s="37"/>
      <c r="L135" s="41"/>
      <c r="M135" s="231"/>
      <c r="N135" s="232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126</v>
      </c>
      <c r="AU135" s="14" t="s">
        <v>84</v>
      </c>
    </row>
    <row r="136" s="2" customFormat="1">
      <c r="A136" s="35"/>
      <c r="B136" s="36"/>
      <c r="C136" s="37"/>
      <c r="D136" s="228" t="s">
        <v>132</v>
      </c>
      <c r="E136" s="37"/>
      <c r="F136" s="243" t="s">
        <v>133</v>
      </c>
      <c r="G136" s="37"/>
      <c r="H136" s="37"/>
      <c r="I136" s="230"/>
      <c r="J136" s="37"/>
      <c r="K136" s="37"/>
      <c r="L136" s="41"/>
      <c r="M136" s="231"/>
      <c r="N136" s="232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132</v>
      </c>
      <c r="AU136" s="14" t="s">
        <v>84</v>
      </c>
    </row>
    <row r="137" s="2" customFormat="1" ht="16.5" customHeight="1">
      <c r="A137" s="35"/>
      <c r="B137" s="36"/>
      <c r="C137" s="215" t="s">
        <v>143</v>
      </c>
      <c r="D137" s="215" t="s">
        <v>120</v>
      </c>
      <c r="E137" s="216" t="s">
        <v>144</v>
      </c>
      <c r="F137" s="217" t="s">
        <v>145</v>
      </c>
      <c r="G137" s="218" t="s">
        <v>123</v>
      </c>
      <c r="H137" s="219">
        <v>1</v>
      </c>
      <c r="I137" s="220"/>
      <c r="J137" s="221">
        <f>ROUND(I137*H137,2)</f>
        <v>0</v>
      </c>
      <c r="K137" s="217" t="s">
        <v>1</v>
      </c>
      <c r="L137" s="41"/>
      <c r="M137" s="222" t="s">
        <v>1</v>
      </c>
      <c r="N137" s="223" t="s">
        <v>39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124</v>
      </c>
      <c r="AT137" s="226" t="s">
        <v>120</v>
      </c>
      <c r="AU137" s="226" t="s">
        <v>84</v>
      </c>
      <c r="AY137" s="14" t="s">
        <v>117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82</v>
      </c>
      <c r="BK137" s="227">
        <f>ROUND(I137*H137,2)</f>
        <v>0</v>
      </c>
      <c r="BL137" s="14" t="s">
        <v>124</v>
      </c>
      <c r="BM137" s="226" t="s">
        <v>168</v>
      </c>
    </row>
    <row r="138" s="2" customFormat="1">
      <c r="A138" s="35"/>
      <c r="B138" s="36"/>
      <c r="C138" s="37"/>
      <c r="D138" s="228" t="s">
        <v>126</v>
      </c>
      <c r="E138" s="37"/>
      <c r="F138" s="229" t="s">
        <v>145</v>
      </c>
      <c r="G138" s="37"/>
      <c r="H138" s="37"/>
      <c r="I138" s="230"/>
      <c r="J138" s="37"/>
      <c r="K138" s="37"/>
      <c r="L138" s="41"/>
      <c r="M138" s="231"/>
      <c r="N138" s="232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126</v>
      </c>
      <c r="AU138" s="14" t="s">
        <v>84</v>
      </c>
    </row>
    <row r="139" s="2" customFormat="1" ht="16.5" customHeight="1">
      <c r="A139" s="35"/>
      <c r="B139" s="36"/>
      <c r="C139" s="233" t="s">
        <v>147</v>
      </c>
      <c r="D139" s="233" t="s">
        <v>127</v>
      </c>
      <c r="E139" s="234" t="s">
        <v>148</v>
      </c>
      <c r="F139" s="235" t="s">
        <v>149</v>
      </c>
      <c r="G139" s="236" t="s">
        <v>123</v>
      </c>
      <c r="H139" s="237">
        <v>1</v>
      </c>
      <c r="I139" s="238"/>
      <c r="J139" s="239">
        <f>ROUND(I139*H139,2)</f>
        <v>0</v>
      </c>
      <c r="K139" s="235" t="s">
        <v>1</v>
      </c>
      <c r="L139" s="240"/>
      <c r="M139" s="241" t="s">
        <v>1</v>
      </c>
      <c r="N139" s="242" t="s">
        <v>39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130</v>
      </c>
      <c r="AT139" s="226" t="s">
        <v>127</v>
      </c>
      <c r="AU139" s="226" t="s">
        <v>84</v>
      </c>
      <c r="AY139" s="14" t="s">
        <v>117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82</v>
      </c>
      <c r="BK139" s="227">
        <f>ROUND(I139*H139,2)</f>
        <v>0</v>
      </c>
      <c r="BL139" s="14" t="s">
        <v>124</v>
      </c>
      <c r="BM139" s="226" t="s">
        <v>169</v>
      </c>
    </row>
    <row r="140" s="2" customFormat="1">
      <c r="A140" s="35"/>
      <c r="B140" s="36"/>
      <c r="C140" s="37"/>
      <c r="D140" s="228" t="s">
        <v>126</v>
      </c>
      <c r="E140" s="37"/>
      <c r="F140" s="229" t="s">
        <v>149</v>
      </c>
      <c r="G140" s="37"/>
      <c r="H140" s="37"/>
      <c r="I140" s="230"/>
      <c r="J140" s="37"/>
      <c r="K140" s="37"/>
      <c r="L140" s="41"/>
      <c r="M140" s="231"/>
      <c r="N140" s="232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126</v>
      </c>
      <c r="AU140" s="14" t="s">
        <v>84</v>
      </c>
    </row>
    <row r="141" s="2" customFormat="1">
      <c r="A141" s="35"/>
      <c r="B141" s="36"/>
      <c r="C141" s="37"/>
      <c r="D141" s="228" t="s">
        <v>132</v>
      </c>
      <c r="E141" s="37"/>
      <c r="F141" s="243" t="s">
        <v>133</v>
      </c>
      <c r="G141" s="37"/>
      <c r="H141" s="37"/>
      <c r="I141" s="230"/>
      <c r="J141" s="37"/>
      <c r="K141" s="37"/>
      <c r="L141" s="41"/>
      <c r="M141" s="231"/>
      <c r="N141" s="232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132</v>
      </c>
      <c r="AU141" s="14" t="s">
        <v>84</v>
      </c>
    </row>
    <row r="142" s="12" customFormat="1" ht="25.92" customHeight="1">
      <c r="A142" s="12"/>
      <c r="B142" s="199"/>
      <c r="C142" s="200"/>
      <c r="D142" s="201" t="s">
        <v>73</v>
      </c>
      <c r="E142" s="202" t="s">
        <v>153</v>
      </c>
      <c r="F142" s="202" t="s">
        <v>154</v>
      </c>
      <c r="G142" s="200"/>
      <c r="H142" s="200"/>
      <c r="I142" s="203"/>
      <c r="J142" s="204">
        <f>BK142</f>
        <v>0</v>
      </c>
      <c r="K142" s="200"/>
      <c r="L142" s="205"/>
      <c r="M142" s="206"/>
      <c r="N142" s="207"/>
      <c r="O142" s="207"/>
      <c r="P142" s="208">
        <f>P143</f>
        <v>0</v>
      </c>
      <c r="Q142" s="207"/>
      <c r="R142" s="208">
        <f>R143</f>
        <v>0</v>
      </c>
      <c r="S142" s="207"/>
      <c r="T142" s="209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0" t="s">
        <v>143</v>
      </c>
      <c r="AT142" s="211" t="s">
        <v>73</v>
      </c>
      <c r="AU142" s="211" t="s">
        <v>74</v>
      </c>
      <c r="AY142" s="210" t="s">
        <v>117</v>
      </c>
      <c r="BK142" s="212">
        <f>BK143</f>
        <v>0</v>
      </c>
    </row>
    <row r="143" s="12" customFormat="1" ht="22.8" customHeight="1">
      <c r="A143" s="12"/>
      <c r="B143" s="199"/>
      <c r="C143" s="200"/>
      <c r="D143" s="201" t="s">
        <v>73</v>
      </c>
      <c r="E143" s="213" t="s">
        <v>151</v>
      </c>
      <c r="F143" s="213" t="s">
        <v>152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SUM(P144:P146)</f>
        <v>0</v>
      </c>
      <c r="Q143" s="207"/>
      <c r="R143" s="208">
        <f>SUM(R144:R146)</f>
        <v>0</v>
      </c>
      <c r="S143" s="207"/>
      <c r="T143" s="209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143</v>
      </c>
      <c r="AT143" s="211" t="s">
        <v>73</v>
      </c>
      <c r="AU143" s="211" t="s">
        <v>82</v>
      </c>
      <c r="AY143" s="210" t="s">
        <v>117</v>
      </c>
      <c r="BK143" s="212">
        <f>SUM(BK144:BK146)</f>
        <v>0</v>
      </c>
    </row>
    <row r="144" s="2" customFormat="1" ht="16.5" customHeight="1">
      <c r="A144" s="35"/>
      <c r="B144" s="36"/>
      <c r="C144" s="215" t="s">
        <v>155</v>
      </c>
      <c r="D144" s="215" t="s">
        <v>120</v>
      </c>
      <c r="E144" s="216" t="s">
        <v>156</v>
      </c>
      <c r="F144" s="217" t="s">
        <v>157</v>
      </c>
      <c r="G144" s="218" t="s">
        <v>123</v>
      </c>
      <c r="H144" s="219">
        <v>1</v>
      </c>
      <c r="I144" s="220"/>
      <c r="J144" s="221">
        <f>ROUND(I144*H144,2)</f>
        <v>0</v>
      </c>
      <c r="K144" s="217" t="s">
        <v>1</v>
      </c>
      <c r="L144" s="41"/>
      <c r="M144" s="222" t="s">
        <v>1</v>
      </c>
      <c r="N144" s="223" t="s">
        <v>39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158</v>
      </c>
      <c r="AT144" s="226" t="s">
        <v>120</v>
      </c>
      <c r="AU144" s="226" t="s">
        <v>84</v>
      </c>
      <c r="AY144" s="14" t="s">
        <v>117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82</v>
      </c>
      <c r="BK144" s="227">
        <f>ROUND(I144*H144,2)</f>
        <v>0</v>
      </c>
      <c r="BL144" s="14" t="s">
        <v>158</v>
      </c>
      <c r="BM144" s="226" t="s">
        <v>170</v>
      </c>
    </row>
    <row r="145" s="2" customFormat="1">
      <c r="A145" s="35"/>
      <c r="B145" s="36"/>
      <c r="C145" s="37"/>
      <c r="D145" s="228" t="s">
        <v>126</v>
      </c>
      <c r="E145" s="37"/>
      <c r="F145" s="229" t="s">
        <v>160</v>
      </c>
      <c r="G145" s="37"/>
      <c r="H145" s="37"/>
      <c r="I145" s="230"/>
      <c r="J145" s="37"/>
      <c r="K145" s="37"/>
      <c r="L145" s="41"/>
      <c r="M145" s="231"/>
      <c r="N145" s="232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126</v>
      </c>
      <c r="AU145" s="14" t="s">
        <v>84</v>
      </c>
    </row>
    <row r="146" s="2" customFormat="1">
      <c r="A146" s="35"/>
      <c r="B146" s="36"/>
      <c r="C146" s="37"/>
      <c r="D146" s="228" t="s">
        <v>132</v>
      </c>
      <c r="E146" s="37"/>
      <c r="F146" s="243" t="s">
        <v>161</v>
      </c>
      <c r="G146" s="37"/>
      <c r="H146" s="37"/>
      <c r="I146" s="230"/>
      <c r="J146" s="37"/>
      <c r="K146" s="37"/>
      <c r="L146" s="41"/>
      <c r="M146" s="244"/>
      <c r="N146" s="245"/>
      <c r="O146" s="246"/>
      <c r="P146" s="246"/>
      <c r="Q146" s="246"/>
      <c r="R146" s="246"/>
      <c r="S146" s="246"/>
      <c r="T146" s="247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132</v>
      </c>
      <c r="AU146" s="14" t="s">
        <v>84</v>
      </c>
    </row>
    <row r="147" s="2" customFormat="1" ht="6.96" customHeight="1">
      <c r="A147" s="35"/>
      <c r="B147" s="63"/>
      <c r="C147" s="64"/>
      <c r="D147" s="64"/>
      <c r="E147" s="64"/>
      <c r="F147" s="64"/>
      <c r="G147" s="64"/>
      <c r="H147" s="64"/>
      <c r="I147" s="64"/>
      <c r="J147" s="64"/>
      <c r="K147" s="64"/>
      <c r="L147" s="41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sheet="1" autoFilter="0" formatColumns="0" formatRows="0" objects="1" scenarios="1" spinCount="100000" saltValue="RgMxRoqv8Kz+ewuHSCqstAL7aERK9M7eWbxjR4sl0cpOX7rsNrDvXpyN6Exjs/I93pbe0Y4b+Mg+o6GP9gHQsw==" hashValue="sP9H65YXHZE1qp3HxQcxvB1vpf5szs16dc0dbVod9q6Cr15jiHD6RBprIlMQL8Y/Nz0fq1yyJF+NV/aryLIWeQ==" algorithmName="SHA-512" password="CC35"/>
  <autoFilter ref="C121:K14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Modrá Petra, DiS.</dc:creator>
  <cp:lastModifiedBy>Modrá Petra, DiS.</cp:lastModifiedBy>
  <dcterms:created xsi:type="dcterms:W3CDTF">2023-05-12T10:51:40Z</dcterms:created>
  <dcterms:modified xsi:type="dcterms:W3CDTF">2023-05-12T10:51:43Z</dcterms:modified>
</cp:coreProperties>
</file>